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mu0-my.sharepoint.com/personal/bri_bibel_lmu_edu/Documents/"/>
    </mc:Choice>
  </mc:AlternateContent>
  <xr:revisionPtr revIDLastSave="337" documentId="8_{8DA2DA05-1662-E744-8114-DEA9A041805A}" xr6:coauthVersionLast="47" xr6:coauthVersionMax="47" xr10:uidLastSave="{E7E6B59A-24A1-A546-8D36-A687F0B20C5A}"/>
  <bookViews>
    <workbookView xWindow="260" yWindow="840" windowWidth="35260" windowHeight="18180" xr2:uid="{9FA1C416-A95C-0E41-9B36-17D709DB529A}"/>
  </bookViews>
  <sheets>
    <sheet name="PCR_Calculations" sheetId="20" r:id="rId1"/>
    <sheet name="SLIC_Calculations" sheetId="10" r:id="rId2"/>
    <sheet name="Resources" sheetId="23" r:id="rId3"/>
    <sheet name="Graphics" sheetId="22" r:id="rId4"/>
  </sheets>
  <externalReferences>
    <externalReference r:id="rId5"/>
  </externalReferences>
  <definedNames>
    <definedName name="msg.Eng">[1]RES!$B$59</definedName>
    <definedName name="msg.Stat">[1]RES!$B$63</definedName>
    <definedName name="_xlnm.Print_Area" localSheetId="1">SLIC_Calculations!$A$11:$H$27</definedName>
    <definedName name="theCell">[1]RES!#REF!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20" l="1"/>
  <c r="B23" i="10" l="1"/>
  <c r="B37" i="10"/>
  <c r="J17" i="20"/>
  <c r="K17" i="20"/>
  <c r="J18" i="20"/>
  <c r="K18" i="20"/>
  <c r="J19" i="20"/>
  <c r="K19" i="20" s="1"/>
  <c r="J16" i="20"/>
  <c r="K16" i="20" s="1"/>
  <c r="J15" i="20"/>
  <c r="K15" i="20" s="1"/>
  <c r="J14" i="20"/>
  <c r="K14" i="20" s="1"/>
  <c r="J8" i="20"/>
  <c r="K8" i="20" s="1"/>
  <c r="J9" i="20"/>
  <c r="K9" i="20" s="1"/>
  <c r="J7" i="20"/>
  <c r="K7" i="20" s="1"/>
  <c r="B65" i="20"/>
  <c r="B37" i="20"/>
  <c r="B59" i="20"/>
  <c r="B54" i="20"/>
  <c r="B84" i="20"/>
  <c r="B83" i="20"/>
  <c r="B77" i="20"/>
  <c r="B75" i="20"/>
  <c r="B74" i="20"/>
  <c r="B73" i="20"/>
  <c r="B57" i="20"/>
  <c r="B56" i="20"/>
  <c r="B55" i="20"/>
  <c r="B46" i="20"/>
  <c r="B45" i="20"/>
  <c r="B44" i="20"/>
  <c r="B38" i="20"/>
  <c r="B36" i="20"/>
  <c r="B35" i="20"/>
  <c r="B76" i="20" l="1"/>
  <c r="B58" i="20"/>
  <c r="C89" i="20" l="1"/>
  <c r="C91" i="20" s="1"/>
  <c r="A36" i="20"/>
  <c r="C36" i="20"/>
  <c r="A44" i="20"/>
  <c r="A45" i="20"/>
  <c r="A46" i="20"/>
  <c r="A37" i="20"/>
  <c r="C37" i="20"/>
  <c r="A38" i="20"/>
  <c r="C38" i="20"/>
  <c r="A39" i="20"/>
  <c r="C35" i="20"/>
  <c r="A35" i="20"/>
  <c r="C43" i="10"/>
  <c r="B40" i="10"/>
  <c r="C44" i="10" s="1"/>
  <c r="C45" i="10" l="1"/>
  <c r="B78" i="20"/>
  <c r="B80" i="20" s="1"/>
  <c r="B60" i="20"/>
  <c r="B62" i="20" s="1"/>
  <c r="B39" i="20"/>
  <c r="C39" i="20" s="1"/>
  <c r="B41" i="20" l="1"/>
</calcChain>
</file>

<file path=xl/sharedStrings.xml><?xml version="1.0" encoding="utf-8"?>
<sst xmlns="http://schemas.openxmlformats.org/spreadsheetml/2006/main" count="210" uniqueCount="157">
  <si>
    <t>ddH2O</t>
  </si>
  <si>
    <t>5X Phusion HF Buffer</t>
  </si>
  <si>
    <t>10 mM dNTPs</t>
  </si>
  <si>
    <t xml:space="preserve">Phusion Polymerase </t>
  </si>
  <si>
    <t>PCR reaction</t>
  </si>
  <si>
    <t>temp (°C)</t>
  </si>
  <si>
    <t>time (min:s)</t>
  </si>
  <si>
    <t>cycles</t>
  </si>
  <si>
    <t>∞</t>
  </si>
  <si>
    <t>F primer (10 μM)</t>
  </si>
  <si>
    <t>R primer</t>
  </si>
  <si>
    <t>DNA (vector or insert, no matter what concentration)</t>
  </si>
  <si>
    <t>T4 reaction:</t>
  </si>
  <si>
    <t>B</t>
  </si>
  <si>
    <t>R primer (10 μM)</t>
  </si>
  <si>
    <t>ng A wanted</t>
  </si>
  <si>
    <t>ng/ul</t>
  </si>
  <si>
    <t>PCR Planning</t>
  </si>
  <si>
    <t>Template (e.g. plasmid, gDNA)</t>
  </si>
  <si>
    <t>F Primer</t>
  </si>
  <si>
    <t>Product size</t>
  </si>
  <si>
    <t>Add rows as needed – 1 per reaction</t>
  </si>
  <si>
    <t>Optional – DMSO (can help with tricky PCR)</t>
  </si>
  <si>
    <t>Thermocycler settings</t>
  </si>
  <si>
    <t>GFP_F</t>
  </si>
  <si>
    <t>GFP_R</t>
  </si>
  <si>
    <t>YFP_F</t>
  </si>
  <si>
    <t>YFP_R</t>
  </si>
  <si>
    <t>Template</t>
  </si>
  <si>
    <t>Desired Concentration (ng/µL)</t>
  </si>
  <si>
    <t>Stock Concentration (ng/µL)</t>
  </si>
  <si>
    <t>Primer</t>
  </si>
  <si>
    <t>Desired volume</t>
  </si>
  <si>
    <t>Volume Stock</t>
  </si>
  <si>
    <t>Volume ddH2O</t>
  </si>
  <si>
    <t>Cells in green autopopulate. All others may need to adjusted for each experiment</t>
  </si>
  <si>
    <t>Mastermix</t>
  </si>
  <si>
    <t>F primer (100 μM)</t>
  </si>
  <si>
    <t>Template DNA (10 ng/μL)</t>
  </si>
  <si>
    <t>R primer (100 μM)</t>
  </si>
  <si>
    <t>Number of reactions-worth (remembering to make extra)</t>
  </si>
  <si>
    <t>Shared components</t>
  </si>
  <si>
    <t>Per rxn</t>
  </si>
  <si>
    <t>In MM</t>
  </si>
  <si>
    <t>MasterMix for unique template, but shared primers</t>
  </si>
  <si>
    <t>MasterMix for shared template, but unique primers</t>
  </si>
  <si>
    <t>MM per reaction</t>
  </si>
  <si>
    <t>In this example, the first (unique template and primers) is appropriate</t>
  </si>
  <si>
    <t>Note: I like to pre-dilute my templates all to 10 ng/µL. This simplifies calculations and use of MasterMix. If your template has a very low concentration, you may need to adapt</t>
  </si>
  <si>
    <t>approximate length of piece A (kb)</t>
  </si>
  <si>
    <t>approximate w/w ratio for a molar ratio of 1:1</t>
  </si>
  <si>
    <t>approximate length of piece B (kb)</t>
  </si>
  <si>
    <t>Total volume</t>
  </si>
  <si>
    <t>A</t>
  </si>
  <si>
    <t>µL needed</t>
  </si>
  <si>
    <t>T4-treated purified PCR products</t>
  </si>
  <si>
    <t>Elute in 20 µL nuclease-free H2O</t>
  </si>
  <si>
    <t>Incubate 30 min @ RT</t>
  </si>
  <si>
    <t>Add 1ul 10 mM dCTP (or any other dNTP, just to stop the T4 reaction!)</t>
  </si>
  <si>
    <t>Incubate 10 min @ 65 °C (Heat inactivation of T4 DNA polymerase)</t>
  </si>
  <si>
    <t>Prepare T4 DNA Polymerase by diluting to 0.5 U/µL</t>
  </si>
  <si>
    <t xml:space="preserve">0.5 U/ul T4 DNA polymerase </t>
  </si>
  <si>
    <t>ALl volumes in µL</t>
  </si>
  <si>
    <t>Note: I typically do my dilutions in nuclease-free water, but you could also do in a buffer like 10 mM Tris-HCl, pH 8.0</t>
  </si>
  <si>
    <t>2) Check PCR products on an agarose gel</t>
  </si>
  <si>
    <t>4) Use a column-based PCR purification kit to purify SLIC pieces after DpnI treatment</t>
  </si>
  <si>
    <t>3) DpnI treat the  SLIC pieces – this degrades leftover parent plasmids</t>
  </si>
  <si>
    <t>Aim for 150-300 ng of longer product (e.g. vector piece)</t>
  </si>
  <si>
    <t>10x NEB r2,1</t>
  </si>
  <si>
    <t>For standard NEB T4 DNA Pol, this means diluting it 1:6 in 1x NEB r2.1 (e.g. 1 µL T4 DNA Pol + 5 µL 1X NEB2)</t>
  </si>
  <si>
    <t>5) Measure concentration (e.g. with a NanoDrop)</t>
  </si>
  <si>
    <t>6) T4 treat the purfied SLIC pieces - this creates sticky ends</t>
  </si>
  <si>
    <t>7) Combine SLIC pieces to perform SLIC reaction</t>
  </si>
  <si>
    <t>Incubate @RT for 30 min</t>
  </si>
  <si>
    <t>Calculate how much of each piece to add, and adjust volume of the other piece to achieve an approximately 1:1 molar ratio in a 10 µL volume</t>
  </si>
  <si>
    <t>Nuclease-free water</t>
  </si>
  <si>
    <t>8) Tranform appropriate competent cells (e.g. DH5α or XL1 Blue) with entire SLIC reaction</t>
  </si>
  <si>
    <t>9) Tranform appropriate competent cells (e.g. DH5α or XL1 Blue) with entire SLIC reaction</t>
  </si>
  <si>
    <t>Follow standard protocol, including recovery/outgrowth</t>
  </si>
  <si>
    <r>
      <t xml:space="preserve">10) Plate  </t>
    </r>
    <r>
      <rPr>
        <b/>
        <i/>
        <u/>
        <sz val="14"/>
        <color theme="4"/>
        <rFont val="AndaleMono"/>
      </rPr>
      <t>entire</t>
    </r>
    <r>
      <rPr>
        <b/>
        <sz val="14"/>
        <color theme="4"/>
        <rFont val="AndaleMono"/>
      </rPr>
      <t xml:space="preserve"> SLIC reaction</t>
    </r>
  </si>
  <si>
    <t>Spin down the tube to pellet the cells (~10K RPM for 1 min) -&gt; resuspend in 100-150μL LB, then plate all</t>
  </si>
  <si>
    <t>More detailed SLIC instructions</t>
  </si>
  <si>
    <t>https://lmu0-my.sharepoint.com/:w:/g/personal/bri_bibel_lmu_edu/EZKhZaHa7gpCkJM9M2JcTLoB0WgwSZXd2Hd_TS5XAW83DQ?e=jOahOd</t>
  </si>
  <si>
    <t>1) Generate SLIC products via PCR</t>
  </si>
  <si>
    <t>Note: Only blue-shaded cells need to be edited for each experiment</t>
  </si>
  <si>
    <t>Optional – DMSO (can help with tricky PCR, 1 µL per reaction)</t>
  </si>
  <si>
    <t>Optional – DMSO (can help with tricky PCR, 1 µL in 50 µL rxn)</t>
  </si>
  <si>
    <t>Adjust if different conc.</t>
  </si>
  <si>
    <t>DNA Dilutions</t>
  </si>
  <si>
    <t>Divide by 2 for 25 µL reactions</t>
  </si>
  <si>
    <t>Reaction set-up</t>
  </si>
  <si>
    <t>Template DNA (10 ng/μL) – gives 10 ng final (typically want 1-10)</t>
  </si>
  <si>
    <t>Choose which of the below MasterMix calculators is appropriate for your experiment</t>
  </si>
  <si>
    <t>MasterMix for unique template &amp; unique primers</t>
  </si>
  <si>
    <t>Modify this to match your polymerase, etc. (see manufacturers' websites, etc.) and adapt as needed to optimize reactions</t>
  </si>
  <si>
    <t>Add to</t>
  </si>
  <si>
    <r>
      <rPr>
        <b/>
        <sz val="12"/>
        <color theme="1"/>
        <rFont val="AndaleMono"/>
      </rPr>
      <t>Extension time to use</t>
    </r>
    <r>
      <rPr>
        <sz val="12"/>
        <color theme="1"/>
        <rFont val="AndaleMono"/>
        <family val="2"/>
      </rPr>
      <t xml:space="preserve"> (adjust above value (e.g. round up) as desired; don't go below 30s</t>
    </r>
  </si>
  <si>
    <t>pBR322_eGFP</t>
  </si>
  <si>
    <t>pBR322_YFP</t>
  </si>
  <si>
    <t>pET_F</t>
  </si>
  <si>
    <t>pET_R</t>
  </si>
  <si>
    <t>pET28c</t>
  </si>
  <si>
    <r>
      <t>Extension time needed (s)</t>
    </r>
    <r>
      <rPr>
        <sz val="12"/>
        <color theme="1"/>
        <rFont val="AndaleMono"/>
      </rPr>
      <t xml:space="preserve">  (calculated from above)</t>
    </r>
  </si>
  <si>
    <t>https://www.minipcr.com/four-degree-myth-pcr-stability/</t>
  </si>
  <si>
    <t>Volume (µL) per 50 μL rxn</t>
  </si>
  <si>
    <t>Note: I like to resuspend my primers to 100 µM. This simplifies calculations. Add 10 µL water or buffer per nmol dried primer for 100 µM,</t>
  </si>
  <si>
    <t>1 ul DpnI per 50 ul PCR, incubate for 2-4 hr (ideally overnight) @37°C (I usually stick treated PCR strip in rack in plate incubator)</t>
  </si>
  <si>
    <t>Note: for primers that with overhangs (e.g. for SLIC reactions, the Tm calculated will be misleading since only part of the primer will be bound. 68° is a good starting point, then optimize as needed (increase if non-specific product formation, decrease if no product formation).</t>
  </si>
  <si>
    <t>Desired anneal temp (based on primer Tm, manufacturer's advice, past results, etc.)</t>
  </si>
  <si>
    <t>Cycle step</t>
  </si>
  <si>
    <t>Initial denaturation</t>
  </si>
  <si>
    <t>Melt</t>
  </si>
  <si>
    <t>Anneal</t>
  </si>
  <si>
    <t>Extend</t>
  </si>
  <si>
    <t>Final extension</t>
  </si>
  <si>
    <t>Hold (4-10C is typically recommended, but many say you don't need to so RT is fine (and saves energy and instrument!)</t>
  </si>
  <si>
    <r>
      <t>Seconds per kb of amplicon</t>
    </r>
    <r>
      <rPr>
        <sz val="12"/>
        <color theme="1"/>
        <rFont val="AndaleMono"/>
      </rPr>
      <t xml:space="preserve"> (polymerase-dependent)</t>
    </r>
  </si>
  <si>
    <r>
      <t>Maximum length of amplicon (largest PCR product) in kb</t>
    </r>
    <r>
      <rPr>
        <sz val="12"/>
        <color theme="1"/>
        <rFont val="AndaleMono"/>
      </rPr>
      <t xml:space="preserve"> (I typically round to tens place)</t>
    </r>
  </si>
  <si>
    <t>https://bit.ly/pcrspecificity</t>
  </si>
  <si>
    <t xml:space="preserve">https://www.promega.com/resources/guides/nucleic-acid-analysis/pcr-amplification/#general-considerations-for-pcr-optimization-6f575242-fe99-4fcb-88c5-b205ad7becc7  </t>
  </si>
  <si>
    <t>Optimization tips if needed</t>
  </si>
  <si>
    <t>YouTube</t>
  </si>
  <si>
    <t>https://bit.ly/SLICworkflow</t>
  </si>
  <si>
    <t>https://youtu.be/Wy_kCoyBdZc</t>
  </si>
  <si>
    <t>http://bit.ly/molecularcloningguide</t>
  </si>
  <si>
    <t>https://youtube.com/playlist?list=PLUWsCDtjESrESdmbna9aUt-VXwaQWMONu</t>
  </si>
  <si>
    <t>http://bit.ly/pcrtrain</t>
  </si>
  <si>
    <t>https://youtu.be/GZSLfECgW3Q</t>
  </si>
  <si>
    <t xml:space="preserve">https://youtu.be/vLauaHFixQs  </t>
  </si>
  <si>
    <t>Optimizing PCR reactions:</t>
  </si>
  <si>
    <t>PCR YouTube playlist:</t>
  </si>
  <si>
    <t>https://www.youtube.com/playlist?list=PLUWsCDtjESrGDJ0GTWcdeDBCvBdU7FdUy</t>
  </si>
  <si>
    <t xml:space="preserve">https://bit.ly/agarosegelcompare </t>
  </si>
  <si>
    <t xml:space="preserve">https://youtu.be/vbuxf3rcMxg </t>
  </si>
  <si>
    <t>http://bit.ly/spincolumns</t>
  </si>
  <si>
    <t>https://youtu.be/fz2OpjxQKKM</t>
  </si>
  <si>
    <t>Transformation and heat shock:</t>
  </si>
  <si>
    <t>Nucleic acid spin columns:</t>
  </si>
  <si>
    <t>http://bit.ly/transformheatshock</t>
  </si>
  <si>
    <t>https://youtu.be/3C6X2a7xWVw</t>
  </si>
  <si>
    <t>SLIC:</t>
  </si>
  <si>
    <t>Molecular cloning:</t>
  </si>
  <si>
    <t xml:space="preserve">More from me on . . . </t>
  </si>
  <si>
    <t>PCR:</t>
  </si>
  <si>
    <t>Agarose gel electrophoresis</t>
  </si>
  <si>
    <t>Blog</t>
  </si>
  <si>
    <t>Other resources:</t>
  </si>
  <si>
    <t>Original SLIC paper:</t>
  </si>
  <si>
    <t>Li, M.Z., Elledge, S.J. (2012). SLIC: A Method for Sequence- and Ligation-Independent Cloning. In: Peccoud, J. (eds) Gene Synthesis. Methods in Molecular Biology, vol 852. Humana Press. https://doi.org/10.1007/978-1-61779-564-0_5   </t>
  </si>
  <si>
    <t>Addgene post on SLIC</t>
  </si>
  <si>
    <t>Plasmids 101: Sequence and Ligation Independent Cloning (SLIC), By Mary Gearing, 2015 https://blog.addgene.org/plasmids-101-sequence-and-ligation-independent-cloning   </t>
  </si>
  <si>
    <t>Comparison of SLIC, Gibson, and a few other cloning methods</t>
  </si>
  <si>
    <t>J5 manual, The SLIC, Gibson, CPEC, and SLiCE assembly methods (and GeneArt® Seamless, In-Fusion® Cloning) https://j5.jbei.org/j5manual/pages/22.html  </t>
  </si>
  <si>
    <t>Promega guide on optimizing your PCR</t>
  </si>
  <si>
    <t>https://www.promega.com/resources/guides/nucleic-acid-analysis/pcr-amplification/#general-considerations-for-pcr-optimization-6f575242-fe99-4fcb-88c5-b205ad7becc7     </t>
  </si>
  <si>
    <t>Note: dNTP stocks are often 100 mM, so may need to dilute 10-fold before adding</t>
  </si>
  <si>
    <t>Link to more detailed instructions at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</si>
</sst>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2"/>
      <color theme="1"/>
      <name val="AndaleMono"/>
      <family val="2"/>
    </font>
    <font>
      <b/>
      <sz val="12"/>
      <color theme="1"/>
      <name val="AndaleMono"/>
    </font>
    <font>
      <sz val="14"/>
      <color theme="1"/>
      <name val="AndaleMono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name val="AndaleMono"/>
      <family val="2"/>
    </font>
    <font>
      <sz val="12"/>
      <color theme="1"/>
      <name val="AndaleMono"/>
      <family val="2"/>
    </font>
    <font>
      <b/>
      <i/>
      <sz val="12"/>
      <color theme="1"/>
      <name val="AndaleMono"/>
    </font>
    <font>
      <u/>
      <sz val="12"/>
      <color theme="10"/>
      <name val="AndaleMono"/>
      <family val="2"/>
    </font>
    <font>
      <b/>
      <u/>
      <sz val="16"/>
      <color theme="1"/>
      <name val="AndaleMono"/>
    </font>
    <font>
      <sz val="12"/>
      <color theme="1"/>
      <name val="AndaleMono"/>
    </font>
    <font>
      <b/>
      <sz val="12"/>
      <color theme="1"/>
      <name val="Andale Mono"/>
      <family val="2"/>
    </font>
    <font>
      <sz val="12"/>
      <color theme="1"/>
      <name val="Andale Mono"/>
      <family val="2"/>
    </font>
    <font>
      <i/>
      <sz val="12"/>
      <color theme="1"/>
      <name val="AndaleMono"/>
    </font>
    <font>
      <b/>
      <sz val="14"/>
      <color theme="4"/>
      <name val="AndaleMono"/>
    </font>
    <font>
      <b/>
      <i/>
      <u/>
      <sz val="14"/>
      <color theme="4"/>
      <name val="AndaleMono"/>
    </font>
    <font>
      <sz val="16"/>
      <color theme="1"/>
      <name val="AndaleMono"/>
      <family val="2"/>
    </font>
    <font>
      <b/>
      <u/>
      <sz val="13"/>
      <color theme="4"/>
      <name val="AndaleMono"/>
    </font>
    <font>
      <u/>
      <sz val="12"/>
      <color theme="10"/>
      <name val="Andale Mono"/>
      <family val="2"/>
    </font>
    <font>
      <b/>
      <sz val="13"/>
      <color theme="1"/>
      <name val="Andale Mono"/>
      <family val="2"/>
    </font>
    <font>
      <b/>
      <u/>
      <sz val="14"/>
      <color theme="1"/>
      <name val="Andale Mono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 indent="3"/>
    </xf>
    <xf numFmtId="164" fontId="0" fillId="0" borderId="0" xfId="0" applyNumberFormat="1"/>
    <xf numFmtId="0" fontId="6" fillId="0" borderId="0" xfId="2"/>
    <xf numFmtId="0" fontId="2" fillId="0" borderId="0" xfId="2" applyFont="1" applyAlignment="1">
      <alignment horizontal="right"/>
    </xf>
    <xf numFmtId="20" fontId="6" fillId="0" borderId="0" xfId="2" applyNumberFormat="1"/>
    <xf numFmtId="0" fontId="6" fillId="0" borderId="5" xfId="2" applyBorder="1" applyAlignment="1">
      <alignment horizontal="right" vertical="center"/>
    </xf>
    <xf numFmtId="20" fontId="6" fillId="0" borderId="9" xfId="2" applyNumberFormat="1" applyBorder="1"/>
    <xf numFmtId="0" fontId="6" fillId="0" borderId="8" xfId="2" applyBorder="1"/>
    <xf numFmtId="0" fontId="6" fillId="0" borderId="7" xfId="2" applyBorder="1"/>
    <xf numFmtId="20" fontId="6" fillId="0" borderId="6" xfId="2" applyNumberFormat="1" applyBorder="1"/>
    <xf numFmtId="0" fontId="6" fillId="0" borderId="0" xfId="2" applyAlignment="1">
      <alignment horizontal="right"/>
    </xf>
    <xf numFmtId="0" fontId="6" fillId="0" borderId="5" xfId="2" applyBorder="1"/>
    <xf numFmtId="20" fontId="6" fillId="0" borderId="4" xfId="2" applyNumberFormat="1" applyBorder="1"/>
    <xf numFmtId="0" fontId="6" fillId="0" borderId="3" xfId="2" applyBorder="1"/>
    <xf numFmtId="0" fontId="6" fillId="0" borderId="2" xfId="2" applyBorder="1"/>
    <xf numFmtId="0" fontId="1" fillId="0" borderId="0" xfId="2" applyFont="1"/>
    <xf numFmtId="0" fontId="6" fillId="0" borderId="1" xfId="2" applyBorder="1"/>
    <xf numFmtId="0" fontId="7" fillId="0" borderId="0" xfId="2" applyFont="1"/>
    <xf numFmtId="0" fontId="6" fillId="0" borderId="0" xfId="2" applyBorder="1"/>
    <xf numFmtId="0" fontId="9" fillId="0" borderId="0" xfId="2" applyFont="1"/>
    <xf numFmtId="0" fontId="6" fillId="2" borderId="1" xfId="2" applyFill="1" applyBorder="1"/>
    <xf numFmtId="0" fontId="6" fillId="2" borderId="0" xfId="2" applyFill="1"/>
    <xf numFmtId="2" fontId="6" fillId="2" borderId="0" xfId="2" applyNumberFormat="1" applyFill="1"/>
    <xf numFmtId="0" fontId="11" fillId="0" borderId="0" xfId="0" applyFont="1" applyAlignment="1"/>
    <xf numFmtId="0" fontId="12" fillId="0" borderId="0" xfId="0" applyFont="1"/>
    <xf numFmtId="0" fontId="12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right" vertical="top" wrapText="1"/>
    </xf>
    <xf numFmtId="0" fontId="13" fillId="0" borderId="0" xfId="2" applyFont="1"/>
    <xf numFmtId="1" fontId="0" fillId="0" borderId="0" xfId="0" applyNumberFormat="1" applyAlignment="1">
      <alignment horizontal="right"/>
    </xf>
    <xf numFmtId="0" fontId="14" fillId="0" borderId="0" xfId="0" applyFont="1"/>
    <xf numFmtId="0" fontId="13" fillId="0" borderId="0" xfId="0" applyFont="1"/>
    <xf numFmtId="0" fontId="8" fillId="0" borderId="0" xfId="3"/>
    <xf numFmtId="0" fontId="0" fillId="3" borderId="0" xfId="0" applyFill="1"/>
    <xf numFmtId="0" fontId="10" fillId="0" borderId="0" xfId="0" applyFont="1" applyAlignment="1">
      <alignment horizontal="left" vertical="top" wrapText="1"/>
    </xf>
    <xf numFmtId="0" fontId="6" fillId="0" borderId="1" xfId="2" applyFill="1" applyBorder="1"/>
    <xf numFmtId="0" fontId="16" fillId="0" borderId="0" xfId="2" applyFont="1"/>
    <xf numFmtId="0" fontId="17" fillId="0" borderId="0" xfId="2" applyFont="1"/>
    <xf numFmtId="0" fontId="10" fillId="0" borderId="0" xfId="2" applyFont="1" applyAlignment="1">
      <alignment wrapText="1"/>
    </xf>
    <xf numFmtId="0" fontId="6" fillId="0" borderId="0" xfId="2" applyAlignment="1">
      <alignment vertical="top" wrapText="1"/>
    </xf>
    <xf numFmtId="0" fontId="8" fillId="0" borderId="0" xfId="3" applyAlignment="1">
      <alignment vertical="top" wrapText="1"/>
    </xf>
    <xf numFmtId="0" fontId="6" fillId="0" borderId="0" xfId="2" applyAlignment="1">
      <alignment horizontal="left" vertical="top" wrapText="1"/>
    </xf>
    <xf numFmtId="0" fontId="1" fillId="0" borderId="0" xfId="2" applyFont="1" applyAlignment="1">
      <alignment vertical="top" wrapText="1"/>
    </xf>
    <xf numFmtId="0" fontId="8" fillId="0" borderId="0" xfId="3" applyAlignment="1">
      <alignment wrapText="1"/>
    </xf>
    <xf numFmtId="0" fontId="8" fillId="0" borderId="0" xfId="3" applyAlignment="1">
      <alignment vertical="top" wrapText="1"/>
    </xf>
    <xf numFmtId="0" fontId="13" fillId="0" borderId="0" xfId="2" applyFont="1" applyAlignment="1">
      <alignment wrapText="1"/>
    </xf>
    <xf numFmtId="0" fontId="8" fillId="0" borderId="0" xfId="3" applyAlignment="1">
      <alignment vertical="center"/>
    </xf>
    <xf numFmtId="0" fontId="12" fillId="0" borderId="0" xfId="0" applyFont="1" applyAlignment="1">
      <alignment vertical="center"/>
    </xf>
    <xf numFmtId="0" fontId="18" fillId="0" borderId="0" xfId="3" applyFont="1"/>
    <xf numFmtId="0" fontId="11" fillId="0" borderId="0" xfId="0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0" applyFont="1" applyAlignment="1">
      <alignment vertical="center"/>
    </xf>
    <xf numFmtId="0" fontId="11" fillId="0" borderId="0" xfId="0" applyFont="1"/>
    <xf numFmtId="0" fontId="20" fillId="0" borderId="0" xfId="0" applyFont="1" applyAlignment="1">
      <alignment vertical="center"/>
    </xf>
    <xf numFmtId="0" fontId="20" fillId="0" borderId="0" xfId="0" applyFont="1"/>
  </cellXfs>
  <cellStyles count="4">
    <cellStyle name="Hyperlink" xfId="3" builtinId="8"/>
    <cellStyle name="Normal" xfId="0" builtinId="0"/>
    <cellStyle name="Normal 2" xfId="1" xr:uid="{730B408B-A536-1C4B-800E-5B3925EC5B75}"/>
    <cellStyle name="Normal 2 2" xfId="2" xr:uid="{745E4D22-112A-1E43-A210-3FB979D9F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635001</xdr:colOff>
      <xdr:row>26</xdr:row>
      <xdr:rowOff>1226</xdr:rowOff>
    </xdr:from>
    <xdr:to>
      <xdr:col>10</xdr:col>
      <xdr:colOff>726562</xdr:colOff>
      <xdr:row>49</xdr:row>
      <xdr:rowOff>165175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439834-3E53-904D-B5A6-DAE685EAF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3096" y="6774559"/>
          <a:ext cx="4929656" cy="5032283"/>
        </a:xfrm>
        <a:prstGeom prst="rect">
          <a:avLst/>
        </a:prstGeom>
      </xdr:spPr>
    </xdr:pic>
    <xdr:clientData/>
  </xdr:twoCellAnchor>
  <xdr:twoCellAnchor editAs="oneCell">
    <xdr:from>
      <xdr:col>0</xdr:col>
      <xdr:colOff>181428</xdr:colOff>
      <xdr:row>26</xdr:row>
      <xdr:rowOff>14506</xdr:rowOff>
    </xdr:from>
    <xdr:to>
      <xdr:col>5</xdr:col>
      <xdr:colOff>268012</xdr:colOff>
      <xdr:row>49</xdr:row>
      <xdr:rowOff>196415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3AA491-56DC-8546-8D79-F94E4878F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428" y="6787839"/>
          <a:ext cx="4924679" cy="5050243"/>
        </a:xfrm>
        <a:prstGeom prst="rect">
          <a:avLst/>
        </a:prstGeom>
      </xdr:spPr>
    </xdr:pic>
    <xdr:clientData/>
  </xdr:twoCellAnchor>
  <xdr:twoCellAnchor editAs="oneCell">
    <xdr:from>
      <xdr:col>5</xdr:col>
      <xdr:colOff>884465</xdr:colOff>
      <xdr:row>0</xdr:row>
      <xdr:rowOff>136072</xdr:rowOff>
    </xdr:from>
    <xdr:to>
      <xdr:col>10</xdr:col>
      <xdr:colOff>930612</xdr:colOff>
      <xdr:row>24</xdr:row>
      <xdr:rowOff>68036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4B2A3B-8FD4-FC47-4EC0-7BFEB82A9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46965" y="1360715"/>
          <a:ext cx="4808647" cy="4830535"/>
        </a:xfrm>
        <a:prstGeom prst="rect">
          <a:avLst/>
        </a:prstGeom>
      </xdr:spPr>
    </xdr:pic>
    <xdr:clientData/>
  </xdr:twoCellAnchor>
  <xdr:twoCellAnchor editAs="oneCell">
    <xdr:from>
      <xdr:col>11</xdr:col>
      <xdr:colOff>250135</xdr:colOff>
      <xdr:row>0</xdr:row>
      <xdr:rowOff>151190</xdr:rowOff>
    </xdr:from>
    <xdr:to>
      <xdr:col>16</xdr:col>
      <xdr:colOff>220503</xdr:colOff>
      <xdr:row>24</xdr:row>
      <xdr:rowOff>2402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C693BED-F6ED-307F-B529-724A730A9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93945" y="1421190"/>
          <a:ext cx="4808463" cy="4931212"/>
        </a:xfrm>
        <a:prstGeom prst="rect">
          <a:avLst/>
        </a:prstGeom>
      </xdr:spPr>
    </xdr:pic>
    <xdr:clientData/>
  </xdr:twoCellAnchor>
  <xdr:twoCellAnchor editAs="oneCell">
    <xdr:from>
      <xdr:col>16</xdr:col>
      <xdr:colOff>332620</xdr:colOff>
      <xdr:row>0</xdr:row>
      <xdr:rowOff>60477</xdr:rowOff>
    </xdr:from>
    <xdr:to>
      <xdr:col>21</xdr:col>
      <xdr:colOff>360175</xdr:colOff>
      <xdr:row>23</xdr:row>
      <xdr:rowOff>181430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7E458E-4CA0-0591-6754-85D598F9C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14525" y="1330477"/>
          <a:ext cx="4865650" cy="4989286"/>
        </a:xfrm>
        <a:prstGeom prst="rect">
          <a:avLst/>
        </a:prstGeom>
      </xdr:spPr>
    </xdr:pic>
    <xdr:clientData/>
  </xdr:twoCellAnchor>
  <xdr:twoCellAnchor editAs="oneCell">
    <xdr:from>
      <xdr:col>11</xdr:col>
      <xdr:colOff>120952</xdr:colOff>
      <xdr:row>24</xdr:row>
      <xdr:rowOff>201077</xdr:rowOff>
    </xdr:from>
    <xdr:to>
      <xdr:col>16</xdr:col>
      <xdr:colOff>544286</xdr:colOff>
      <xdr:row>50</xdr:row>
      <xdr:rowOff>76822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A424DFF-9BC3-512B-9988-4D302F16C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64762" y="6551077"/>
          <a:ext cx="5261429" cy="5379078"/>
        </a:xfrm>
        <a:prstGeom prst="rect">
          <a:avLst/>
        </a:prstGeom>
      </xdr:spPr>
    </xdr:pic>
    <xdr:clientData/>
  </xdr:twoCellAnchor>
  <xdr:twoCellAnchor editAs="oneCell">
    <xdr:from>
      <xdr:col>16</xdr:col>
      <xdr:colOff>700314</xdr:colOff>
      <xdr:row>24</xdr:row>
      <xdr:rowOff>84079</xdr:rowOff>
    </xdr:from>
    <xdr:to>
      <xdr:col>22</xdr:col>
      <xdr:colOff>226181</xdr:colOff>
      <xdr:row>50</xdr:row>
      <xdr:rowOff>16344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88902CA-F815-3335-0B3F-9016CA946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82219" y="6434079"/>
          <a:ext cx="5331581" cy="5435598"/>
        </a:xfrm>
        <a:prstGeom prst="rect">
          <a:avLst/>
        </a:prstGeom>
      </xdr:spPr>
    </xdr:pic>
    <xdr:clientData/>
  </xdr:twoCellAnchor>
  <xdr:twoCellAnchor editAs="oneCell">
    <xdr:from>
      <xdr:col>0</xdr:col>
      <xdr:colOff>343243</xdr:colOff>
      <xdr:row>1</xdr:row>
      <xdr:rowOff>128280</xdr:rowOff>
    </xdr:from>
    <xdr:to>
      <xdr:col>5</xdr:col>
      <xdr:colOff>343243</xdr:colOff>
      <xdr:row>24</xdr:row>
      <xdr:rowOff>186724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00619CF-A5CF-BF5B-17EE-7A521F5FD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3243" y="1569902"/>
          <a:ext cx="4805405" cy="4795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25</xdr:row>
      <xdr:rowOff>80125</xdr:rowOff>
    </xdr:from>
    <xdr:to>
      <xdr:col>16</xdr:col>
      <xdr:colOff>423334</xdr:colOff>
      <xdr:row>50</xdr:row>
      <xdr:rowOff>167537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5CBF3E4-1F10-10DA-34BF-55FC73A51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43810" y="6641792"/>
          <a:ext cx="5261429" cy="53790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mu0-my.sharepoint.com/Applications/Microsoft%20Excel.app/Contents/Frameworks/ATP.framework/Resources/en.lproj/FUNCRES.XLAM" TargetMode="External"/><Relationship Id="rId1" Type="http://schemas.openxmlformats.org/officeDocument/2006/relationships/externalLinkPath" Target="/Applications/Microsoft%20Excel.app/Contents/Frameworks/ATP.framework/Resources/en.lproj/FUNCRE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"/>
    </sheetNames>
    <sheetDataSet>
      <sheetData sheetId="0">
        <row r="59">
          <cell r="B59" t="str">
            <v>Engineering</v>
          </cell>
        </row>
        <row r="63">
          <cell r="B63" t="str">
            <v>Statistical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mega.com/resources/guides/nucleic-acid-analysis/pcr-amplification/" TargetMode="External"/><Relationship Id="rId2" Type="http://schemas.openxmlformats.org/officeDocument/2006/relationships/hyperlink" Target="https://bit.ly/pcrspecificity" TargetMode="External"/><Relationship Id="rId1" Type="http://schemas.openxmlformats.org/officeDocument/2006/relationships/hyperlink" Target="https://www.minipcr.com/four-degree-myth-pcr-stabilit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../../../:w:/g/personal/bri_bibel_lmu_edu/EZKhZaHa7gpCkJM9M2JcTLoB0WgwSZXd2Hd_TS5XAW83DQ?e=jOahO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be.com/playlist?list=PLUWsCDtjESrESdmbna9aUt-VXwaQWMONu" TargetMode="External"/><Relationship Id="rId13" Type="http://schemas.openxmlformats.org/officeDocument/2006/relationships/hyperlink" Target="https://www.youtube.com/playlist?list=PLUWsCDtjESrGDJ0GTWcdeDBCvBdU7FdUy" TargetMode="External"/><Relationship Id="rId18" Type="http://schemas.openxmlformats.org/officeDocument/2006/relationships/hyperlink" Target="http://bit.ly/transformheatshock" TargetMode="External"/><Relationship Id="rId3" Type="http://schemas.openxmlformats.org/officeDocument/2006/relationships/hyperlink" Target="https://j5.jbei.org/j5manual/pages/22.html" TargetMode="External"/><Relationship Id="rId7" Type="http://schemas.openxmlformats.org/officeDocument/2006/relationships/hyperlink" Target="http://bit.ly/molecularcloningguide" TargetMode="External"/><Relationship Id="rId12" Type="http://schemas.openxmlformats.org/officeDocument/2006/relationships/hyperlink" Target="https://bit.ly/pcrspecificity" TargetMode="External"/><Relationship Id="rId17" Type="http://schemas.openxmlformats.org/officeDocument/2006/relationships/hyperlink" Target="https://youtu.be/fz2OpjxQKKM" TargetMode="External"/><Relationship Id="rId2" Type="http://schemas.openxmlformats.org/officeDocument/2006/relationships/hyperlink" Target="https://blog.addgene.org/plasmids-101-sequence-and-ligation-independent-cloning" TargetMode="External"/><Relationship Id="rId16" Type="http://schemas.openxmlformats.org/officeDocument/2006/relationships/hyperlink" Target="http://bit.ly/spincolumns" TargetMode="External"/><Relationship Id="rId1" Type="http://schemas.openxmlformats.org/officeDocument/2006/relationships/hyperlink" Target="https://doi.org/10.1007/978-1-61779-564-0_5" TargetMode="External"/><Relationship Id="rId6" Type="http://schemas.openxmlformats.org/officeDocument/2006/relationships/hyperlink" Target="https://youtu.be/Wy_kCoyBdZc" TargetMode="External"/><Relationship Id="rId11" Type="http://schemas.openxmlformats.org/officeDocument/2006/relationships/hyperlink" Target="https://youtu.be/vLauaHFixQs" TargetMode="External"/><Relationship Id="rId5" Type="http://schemas.openxmlformats.org/officeDocument/2006/relationships/hyperlink" Target="https://bit.ly/SLICworkflow" TargetMode="External"/><Relationship Id="rId15" Type="http://schemas.openxmlformats.org/officeDocument/2006/relationships/hyperlink" Target="https://youtu.be/vbuxf3rcMxg" TargetMode="External"/><Relationship Id="rId10" Type="http://schemas.openxmlformats.org/officeDocument/2006/relationships/hyperlink" Target="https://youtu.be/GZSLfECgW3Q" TargetMode="External"/><Relationship Id="rId19" Type="http://schemas.openxmlformats.org/officeDocument/2006/relationships/hyperlink" Target="https://youtu.be/3C6X2a7xWVw" TargetMode="External"/><Relationship Id="rId4" Type="http://schemas.openxmlformats.org/officeDocument/2006/relationships/hyperlink" Target="https://www.promega.com/resources/guides/nucleic-acid-analysis/pcr-amplification/" TargetMode="External"/><Relationship Id="rId9" Type="http://schemas.openxmlformats.org/officeDocument/2006/relationships/hyperlink" Target="http://bit.ly/pcrtrain" TargetMode="External"/><Relationship Id="rId14" Type="http://schemas.openxmlformats.org/officeDocument/2006/relationships/hyperlink" Target="https://bit.ly/agarosegelcompa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F56F-9FA5-2943-A33B-82FD0AEBF6D2}">
  <dimension ref="A1:K111"/>
  <sheetViews>
    <sheetView tabSelected="1" topLeftCell="A29" workbookViewId="0">
      <selection activeCell="G19" sqref="G19"/>
    </sheetView>
  </sheetViews>
  <sheetFormatPr baseColWidth="10" defaultRowHeight="16"/>
  <cols>
    <col min="1" max="1" width="70.42578125" style="4" customWidth="1"/>
    <col min="2" max="2" width="18.28515625" style="4" customWidth="1"/>
    <col min="3" max="3" width="16.42578125" style="4" customWidth="1"/>
    <col min="4" max="4" width="15.85546875" style="4" customWidth="1"/>
    <col min="5" max="5" width="18.7109375" style="4" customWidth="1"/>
    <col min="6" max="6" width="14.7109375" style="4" customWidth="1"/>
    <col min="7" max="7" width="30" style="4" customWidth="1"/>
    <col min="8" max="8" width="35.7109375" style="4" customWidth="1"/>
    <col min="9" max="9" width="19.5703125" style="4" customWidth="1"/>
    <col min="10" max="10" width="19.28515625" style="4" customWidth="1"/>
    <col min="11" max="11" width="19" style="4" customWidth="1"/>
    <col min="12" max="16384" width="10.7109375" style="4"/>
  </cols>
  <sheetData>
    <row r="1" spans="1:11" ht="20">
      <c r="A1" s="39" t="s">
        <v>35</v>
      </c>
      <c r="F1" s="21" t="s">
        <v>88</v>
      </c>
    </row>
    <row r="2" spans="1:11">
      <c r="F2" s="4" t="s">
        <v>62</v>
      </c>
    </row>
    <row r="3" spans="1:11" ht="20">
      <c r="A3" s="21" t="s">
        <v>17</v>
      </c>
      <c r="F3" s="31" t="s">
        <v>63</v>
      </c>
    </row>
    <row r="4" spans="1:11">
      <c r="A4" s="4" t="s">
        <v>21</v>
      </c>
      <c r="F4" s="31" t="s">
        <v>48</v>
      </c>
    </row>
    <row r="6" spans="1:11">
      <c r="A6" s="17" t="s">
        <v>18</v>
      </c>
      <c r="B6" s="17" t="s">
        <v>19</v>
      </c>
      <c r="C6" s="17" t="s">
        <v>10</v>
      </c>
      <c r="D6" s="17" t="s">
        <v>20</v>
      </c>
      <c r="F6" s="17" t="s">
        <v>28</v>
      </c>
      <c r="G6" s="17" t="s">
        <v>30</v>
      </c>
      <c r="H6" s="17" t="s">
        <v>29</v>
      </c>
      <c r="I6" s="17" t="s">
        <v>32</v>
      </c>
      <c r="J6" s="17" t="s">
        <v>33</v>
      </c>
      <c r="K6" s="17" t="s">
        <v>34</v>
      </c>
    </row>
    <row r="7" spans="1:11">
      <c r="A7" s="4" t="s">
        <v>97</v>
      </c>
      <c r="B7" s="4" t="s">
        <v>24</v>
      </c>
      <c r="C7" s="4" t="s">
        <v>25</v>
      </c>
      <c r="D7" s="4">
        <v>2.7</v>
      </c>
      <c r="F7" s="4" t="s">
        <v>97</v>
      </c>
      <c r="G7" s="4">
        <v>290</v>
      </c>
      <c r="H7" s="4">
        <v>10</v>
      </c>
      <c r="I7" s="4">
        <v>50</v>
      </c>
      <c r="J7" s="24">
        <f>H7*I7/G7</f>
        <v>1.7241379310344827</v>
      </c>
      <c r="K7" s="24">
        <f>I7-J7</f>
        <v>48.275862068965516</v>
      </c>
    </row>
    <row r="8" spans="1:11">
      <c r="A8" s="4" t="s">
        <v>98</v>
      </c>
      <c r="B8" s="4" t="s">
        <v>26</v>
      </c>
      <c r="C8" s="4" t="s">
        <v>27</v>
      </c>
      <c r="D8" s="4">
        <v>2.1</v>
      </c>
      <c r="F8" s="4" t="s">
        <v>98</v>
      </c>
      <c r="G8" s="4">
        <v>125</v>
      </c>
      <c r="H8" s="4">
        <v>10</v>
      </c>
      <c r="I8" s="4">
        <v>50</v>
      </c>
      <c r="J8" s="24">
        <f t="shared" ref="J8:J9" si="0">H8*I8/G8</f>
        <v>4</v>
      </c>
      <c r="K8" s="24">
        <f t="shared" ref="K8:K9" si="1">I8-J8</f>
        <v>46</v>
      </c>
    </row>
    <row r="9" spans="1:11">
      <c r="A9" s="4" t="s">
        <v>101</v>
      </c>
      <c r="B9" s="4" t="s">
        <v>99</v>
      </c>
      <c r="C9" s="4" t="s">
        <v>100</v>
      </c>
      <c r="D9" s="4">
        <v>5.4</v>
      </c>
      <c r="F9" s="4" t="s">
        <v>101</v>
      </c>
      <c r="G9" s="4">
        <v>240</v>
      </c>
      <c r="H9" s="4">
        <v>10</v>
      </c>
      <c r="I9" s="4">
        <v>50</v>
      </c>
      <c r="J9" s="24">
        <f t="shared" si="0"/>
        <v>2.0833333333333335</v>
      </c>
      <c r="K9" s="24">
        <f t="shared" si="1"/>
        <v>47.916666666666664</v>
      </c>
    </row>
    <row r="11" spans="1:11" ht="20">
      <c r="A11" s="21" t="s">
        <v>90</v>
      </c>
    </row>
    <row r="12" spans="1:11">
      <c r="A12" s="19" t="s">
        <v>94</v>
      </c>
      <c r="F12" s="31" t="s">
        <v>105</v>
      </c>
    </row>
    <row r="13" spans="1:11">
      <c r="A13" s="4" t="s">
        <v>89</v>
      </c>
      <c r="F13" s="17" t="s">
        <v>31</v>
      </c>
      <c r="G13" s="17" t="s">
        <v>30</v>
      </c>
      <c r="H13" s="17" t="s">
        <v>29</v>
      </c>
      <c r="I13" s="17" t="s">
        <v>32</v>
      </c>
      <c r="J13" s="17" t="s">
        <v>33</v>
      </c>
      <c r="K13" s="17" t="s">
        <v>34</v>
      </c>
    </row>
    <row r="14" spans="1:11">
      <c r="D14" s="20"/>
      <c r="F14" s="4" t="s">
        <v>24</v>
      </c>
      <c r="G14" s="4">
        <v>100</v>
      </c>
      <c r="H14" s="4">
        <v>10</v>
      </c>
      <c r="I14" s="4">
        <v>50</v>
      </c>
      <c r="J14" s="24">
        <f>H14*I14/G14</f>
        <v>5</v>
      </c>
      <c r="K14" s="24">
        <f>I14-J14</f>
        <v>45</v>
      </c>
    </row>
    <row r="15" spans="1:11">
      <c r="B15" s="17" t="s">
        <v>104</v>
      </c>
      <c r="F15" s="4" t="s">
        <v>25</v>
      </c>
      <c r="G15" s="4">
        <v>100</v>
      </c>
      <c r="H15" s="4">
        <v>10</v>
      </c>
      <c r="I15" s="4">
        <v>50</v>
      </c>
      <c r="J15" s="24">
        <f t="shared" ref="J15:J16" si="2">H15*I15/G15</f>
        <v>5</v>
      </c>
      <c r="K15" s="24">
        <f t="shared" ref="K15:K16" si="3">I15-J15</f>
        <v>45</v>
      </c>
    </row>
    <row r="16" spans="1:11">
      <c r="A16" s="18" t="s">
        <v>1</v>
      </c>
      <c r="B16" s="38">
        <v>10</v>
      </c>
      <c r="D16" s="20"/>
      <c r="F16" s="4" t="s">
        <v>26</v>
      </c>
      <c r="G16" s="4">
        <v>100</v>
      </c>
      <c r="H16" s="4">
        <v>10</v>
      </c>
      <c r="I16" s="4">
        <v>50</v>
      </c>
      <c r="J16" s="24">
        <f t="shared" si="2"/>
        <v>5</v>
      </c>
      <c r="K16" s="24">
        <f t="shared" si="3"/>
        <v>45</v>
      </c>
    </row>
    <row r="17" spans="1:11">
      <c r="A17" s="18" t="s">
        <v>2</v>
      </c>
      <c r="B17" s="38">
        <v>1</v>
      </c>
      <c r="D17" s="20"/>
      <c r="F17" s="4" t="s">
        <v>27</v>
      </c>
      <c r="G17" s="4">
        <v>100</v>
      </c>
      <c r="H17" s="4">
        <v>10</v>
      </c>
      <c r="I17" s="4">
        <v>50</v>
      </c>
      <c r="J17" s="24">
        <f t="shared" ref="J17:J19" si="4">H17*I17/G17</f>
        <v>5</v>
      </c>
      <c r="K17" s="24">
        <f t="shared" ref="K17:K19" si="5">I17-J17</f>
        <v>45</v>
      </c>
    </row>
    <row r="18" spans="1:11">
      <c r="A18" s="18" t="s">
        <v>9</v>
      </c>
      <c r="B18" s="38">
        <v>2.5</v>
      </c>
      <c r="C18" s="4" t="s">
        <v>87</v>
      </c>
      <c r="D18" s="20"/>
      <c r="F18" s="4" t="s">
        <v>99</v>
      </c>
      <c r="G18" s="4">
        <v>100</v>
      </c>
      <c r="H18" s="4">
        <v>10</v>
      </c>
      <c r="I18" s="4">
        <v>50</v>
      </c>
      <c r="J18" s="24">
        <f t="shared" si="4"/>
        <v>5</v>
      </c>
      <c r="K18" s="24">
        <f t="shared" si="5"/>
        <v>45</v>
      </c>
    </row>
    <row r="19" spans="1:11">
      <c r="A19" s="18" t="s">
        <v>14</v>
      </c>
      <c r="B19" s="38">
        <v>2.5</v>
      </c>
      <c r="C19" s="4" t="s">
        <v>87</v>
      </c>
      <c r="D19" s="20"/>
      <c r="F19" s="4" t="s">
        <v>100</v>
      </c>
      <c r="G19" s="4">
        <v>100</v>
      </c>
      <c r="H19" s="4">
        <v>10</v>
      </c>
      <c r="I19" s="4">
        <v>50</v>
      </c>
      <c r="J19" s="24">
        <f t="shared" si="4"/>
        <v>5</v>
      </c>
      <c r="K19" s="24">
        <f t="shared" si="5"/>
        <v>45</v>
      </c>
    </row>
    <row r="20" spans="1:11">
      <c r="A20" s="18" t="s">
        <v>91</v>
      </c>
      <c r="B20" s="38">
        <v>1</v>
      </c>
      <c r="C20" s="4" t="s">
        <v>87</v>
      </c>
      <c r="D20" s="20"/>
    </row>
    <row r="21" spans="1:11">
      <c r="A21" s="18" t="s">
        <v>86</v>
      </c>
      <c r="B21" s="38">
        <v>0</v>
      </c>
      <c r="D21" s="20"/>
    </row>
    <row r="22" spans="1:11">
      <c r="A22" s="18" t="s">
        <v>3</v>
      </c>
      <c r="B22" s="38">
        <v>0.5</v>
      </c>
      <c r="D22" s="20"/>
    </row>
    <row r="23" spans="1:11">
      <c r="A23" s="18" t="s">
        <v>0</v>
      </c>
      <c r="B23" s="22">
        <f>50-SUM(B16:B22)</f>
        <v>32.5</v>
      </c>
      <c r="D23" s="20"/>
    </row>
    <row r="25" spans="1:11" ht="20">
      <c r="A25" s="21" t="s">
        <v>36</v>
      </c>
    </row>
    <row r="26" spans="1:11">
      <c r="A26" s="4" t="s">
        <v>92</v>
      </c>
    </row>
    <row r="28" spans="1:11">
      <c r="A28" s="4" t="s">
        <v>47</v>
      </c>
    </row>
    <row r="30" spans="1:11" ht="17">
      <c r="A30" s="40" t="s">
        <v>93</v>
      </c>
    </row>
    <row r="32" spans="1:11">
      <c r="A32" s="4" t="s">
        <v>40</v>
      </c>
      <c r="B32" s="4">
        <v>5</v>
      </c>
    </row>
    <row r="34" spans="1:3">
      <c r="A34" s="17" t="s">
        <v>41</v>
      </c>
      <c r="B34" s="17" t="s">
        <v>42</v>
      </c>
      <c r="C34" s="17" t="s">
        <v>43</v>
      </c>
    </row>
    <row r="35" spans="1:3">
      <c r="A35" s="4" t="str">
        <f>A16</f>
        <v>5X Phusion HF Buffer</v>
      </c>
      <c r="B35" s="23">
        <f>B16</f>
        <v>10</v>
      </c>
      <c r="C35" s="23">
        <f>B35*$B$32</f>
        <v>50</v>
      </c>
    </row>
    <row r="36" spans="1:3">
      <c r="A36" s="4" t="str">
        <f>A17</f>
        <v>10 mM dNTPs</v>
      </c>
      <c r="B36" s="23">
        <f>B17</f>
        <v>1</v>
      </c>
      <c r="C36" s="23">
        <f t="shared" ref="C36:C42" si="6">B36*$B$32</f>
        <v>5</v>
      </c>
    </row>
    <row r="37" spans="1:3">
      <c r="A37" s="4" t="str">
        <f>A21</f>
        <v>Optional – DMSO (can help with tricky PCR, 1 µL in 50 µL rxn)</v>
      </c>
      <c r="B37" s="23">
        <f>B21</f>
        <v>0</v>
      </c>
      <c r="C37" s="23">
        <f>B37*$B$32</f>
        <v>0</v>
      </c>
    </row>
    <row r="38" spans="1:3">
      <c r="A38" s="4" t="str">
        <f>A22</f>
        <v xml:space="preserve">Phusion Polymerase </v>
      </c>
      <c r="B38" s="23">
        <f>B22</f>
        <v>0.5</v>
      </c>
      <c r="C38" s="23">
        <f>B38*$B$32</f>
        <v>2.5</v>
      </c>
    </row>
    <row r="39" spans="1:3">
      <c r="A39" s="4" t="str">
        <f>A23</f>
        <v>ddH2O</v>
      </c>
      <c r="B39" s="23">
        <f>B23</f>
        <v>32.5</v>
      </c>
      <c r="C39" s="23">
        <f>B39*$B$32</f>
        <v>162.5</v>
      </c>
    </row>
    <row r="41" spans="1:3">
      <c r="A41" s="17" t="s">
        <v>46</v>
      </c>
      <c r="B41" s="23">
        <f>SUM(B35:B39)</f>
        <v>44</v>
      </c>
    </row>
    <row r="43" spans="1:3">
      <c r="A43" s="17" t="s">
        <v>95</v>
      </c>
    </row>
    <row r="44" spans="1:3">
      <c r="A44" s="4" t="str">
        <f>A18</f>
        <v>F primer (10 μM)</v>
      </c>
      <c r="B44" s="23">
        <f>B18</f>
        <v>2.5</v>
      </c>
    </row>
    <row r="45" spans="1:3">
      <c r="A45" s="4" t="str">
        <f>A19</f>
        <v>R primer (10 μM)</v>
      </c>
      <c r="B45" s="23">
        <f>B19</f>
        <v>2.5</v>
      </c>
    </row>
    <row r="46" spans="1:3">
      <c r="A46" s="4" t="str">
        <f>A20</f>
        <v>Template DNA (10 ng/μL) – gives 10 ng final (typically want 1-10)</v>
      </c>
      <c r="B46" s="23">
        <f>B20</f>
        <v>1</v>
      </c>
    </row>
    <row r="49" spans="1:3" ht="17">
      <c r="A49" s="40" t="s">
        <v>44</v>
      </c>
    </row>
    <row r="51" spans="1:3">
      <c r="A51" s="4" t="s">
        <v>40</v>
      </c>
      <c r="B51" s="4">
        <v>5</v>
      </c>
    </row>
    <row r="53" spans="1:3">
      <c r="A53" s="17" t="s">
        <v>41</v>
      </c>
      <c r="B53" s="17" t="s">
        <v>42</v>
      </c>
      <c r="C53" s="17" t="s">
        <v>43</v>
      </c>
    </row>
    <row r="54" spans="1:3" ht="18" customHeight="1">
      <c r="A54" s="4" t="s">
        <v>1</v>
      </c>
      <c r="B54" s="23">
        <f>B16</f>
        <v>10</v>
      </c>
      <c r="C54" s="23">
        <v>25</v>
      </c>
    </row>
    <row r="55" spans="1:3">
      <c r="A55" s="4" t="s">
        <v>2</v>
      </c>
      <c r="B55" s="23">
        <f>B17</f>
        <v>1</v>
      </c>
      <c r="C55" s="23">
        <v>2.5</v>
      </c>
    </row>
    <row r="56" spans="1:3">
      <c r="A56" s="4" t="s">
        <v>37</v>
      </c>
      <c r="B56" s="23">
        <f>B18</f>
        <v>2.5</v>
      </c>
      <c r="C56" s="23">
        <v>0.625</v>
      </c>
    </row>
    <row r="57" spans="1:3">
      <c r="A57" s="4" t="s">
        <v>39</v>
      </c>
      <c r="B57" s="23">
        <f>B19</f>
        <v>2.5</v>
      </c>
      <c r="C57" s="23">
        <v>0.625</v>
      </c>
    </row>
    <row r="58" spans="1:3">
      <c r="A58" s="4" t="s">
        <v>85</v>
      </c>
      <c r="B58" s="23">
        <f>B21</f>
        <v>0</v>
      </c>
      <c r="C58" s="23">
        <v>3.75</v>
      </c>
    </row>
    <row r="59" spans="1:3">
      <c r="A59" s="4" t="s">
        <v>3</v>
      </c>
      <c r="B59" s="23">
        <f>B22</f>
        <v>0.5</v>
      </c>
      <c r="C59" s="23">
        <v>1.25</v>
      </c>
    </row>
    <row r="60" spans="1:3">
      <c r="A60" s="4" t="s">
        <v>0</v>
      </c>
      <c r="B60" s="23">
        <f>B23</f>
        <v>32.5</v>
      </c>
      <c r="C60" s="23">
        <v>88.75</v>
      </c>
    </row>
    <row r="62" spans="1:3">
      <c r="A62" s="17" t="s">
        <v>46</v>
      </c>
      <c r="B62" s="23">
        <f>SUM(B54:B60)</f>
        <v>49</v>
      </c>
    </row>
    <row r="64" spans="1:3">
      <c r="A64" s="17" t="s">
        <v>95</v>
      </c>
    </row>
    <row r="65" spans="1:3">
      <c r="A65" s="4" t="s">
        <v>38</v>
      </c>
      <c r="B65" s="23">
        <f>B20</f>
        <v>1</v>
      </c>
    </row>
    <row r="68" spans="1:3" ht="17">
      <c r="A68" s="40" t="s">
        <v>45</v>
      </c>
    </row>
    <row r="70" spans="1:3">
      <c r="A70" s="4" t="s">
        <v>40</v>
      </c>
      <c r="B70" s="23">
        <v>5</v>
      </c>
    </row>
    <row r="72" spans="1:3">
      <c r="A72" s="17" t="s">
        <v>41</v>
      </c>
      <c r="B72" s="17" t="s">
        <v>42</v>
      </c>
      <c r="C72" s="17" t="s">
        <v>43</v>
      </c>
    </row>
    <row r="73" spans="1:3">
      <c r="A73" s="4" t="s">
        <v>1</v>
      </c>
      <c r="B73" s="23">
        <f>B16</f>
        <v>10</v>
      </c>
      <c r="C73" s="23">
        <v>25</v>
      </c>
    </row>
    <row r="74" spans="1:3">
      <c r="A74" s="4" t="s">
        <v>2</v>
      </c>
      <c r="B74" s="23">
        <f>B17</f>
        <v>1</v>
      </c>
      <c r="C74" s="23">
        <v>2.5</v>
      </c>
    </row>
    <row r="75" spans="1:3">
      <c r="A75" s="4" t="s">
        <v>38</v>
      </c>
      <c r="B75" s="23">
        <f>B20</f>
        <v>1</v>
      </c>
      <c r="C75" s="23">
        <v>2.5</v>
      </c>
    </row>
    <row r="76" spans="1:3">
      <c r="A76" s="4" t="s">
        <v>22</v>
      </c>
      <c r="B76" s="23">
        <f>B21</f>
        <v>0</v>
      </c>
      <c r="C76" s="23">
        <v>3.75</v>
      </c>
    </row>
    <row r="77" spans="1:3">
      <c r="A77" s="4" t="s">
        <v>3</v>
      </c>
      <c r="B77" s="23">
        <f>B22</f>
        <v>0.5</v>
      </c>
      <c r="C77" s="23">
        <v>1.25</v>
      </c>
    </row>
    <row r="78" spans="1:3">
      <c r="A78" s="4" t="s">
        <v>0</v>
      </c>
      <c r="B78" s="23">
        <f>B23</f>
        <v>32.5</v>
      </c>
      <c r="C78" s="23">
        <v>88.75</v>
      </c>
    </row>
    <row r="80" spans="1:3">
      <c r="A80" s="17" t="s">
        <v>46</v>
      </c>
      <c r="B80" s="23">
        <f>SUM(B73:B78)</f>
        <v>45</v>
      </c>
    </row>
    <row r="81" spans="1:3">
      <c r="A81" s="17"/>
      <c r="B81" s="23"/>
    </row>
    <row r="82" spans="1:3">
      <c r="A82" s="17" t="s">
        <v>95</v>
      </c>
    </row>
    <row r="83" spans="1:3">
      <c r="A83" s="4" t="s">
        <v>37</v>
      </c>
      <c r="B83" s="23">
        <f>B18</f>
        <v>2.5</v>
      </c>
    </row>
    <row r="84" spans="1:3">
      <c r="A84" s="4" t="s">
        <v>39</v>
      </c>
      <c r="B84" s="23">
        <f>B19</f>
        <v>2.5</v>
      </c>
    </row>
    <row r="87" spans="1:3" ht="20">
      <c r="A87" s="21" t="s">
        <v>4</v>
      </c>
    </row>
    <row r="89" spans="1:3">
      <c r="A89" s="17" t="s">
        <v>117</v>
      </c>
      <c r="C89" s="4">
        <f>MAX(D7:D9)</f>
        <v>5.4</v>
      </c>
    </row>
    <row r="90" spans="1:3">
      <c r="A90" s="17" t="s">
        <v>116</v>
      </c>
      <c r="C90" s="4">
        <v>15</v>
      </c>
    </row>
    <row r="91" spans="1:3">
      <c r="A91" s="17" t="s">
        <v>102</v>
      </c>
      <c r="C91" s="23">
        <f>C90*C89</f>
        <v>81</v>
      </c>
    </row>
    <row r="92" spans="1:3">
      <c r="A92" s="17"/>
    </row>
    <row r="93" spans="1:3" ht="30" customHeight="1">
      <c r="A93" s="41" t="s">
        <v>96</v>
      </c>
      <c r="C93" s="4">
        <v>90</v>
      </c>
    </row>
    <row r="94" spans="1:3">
      <c r="A94" s="17"/>
    </row>
    <row r="95" spans="1:3" ht="23" customHeight="1">
      <c r="A95" s="45" t="s">
        <v>108</v>
      </c>
      <c r="B95" s="45"/>
      <c r="C95" s="45"/>
    </row>
    <row r="96" spans="1:3" ht="67" customHeight="1">
      <c r="A96" s="44" t="s">
        <v>107</v>
      </c>
      <c r="B96" s="44"/>
      <c r="C96" s="44"/>
    </row>
    <row r="97" spans="1:4" ht="17">
      <c r="A97" s="48" t="s">
        <v>120</v>
      </c>
    </row>
    <row r="98" spans="1:4">
      <c r="A98" s="35" t="s">
        <v>118</v>
      </c>
    </row>
    <row r="99" spans="1:4" ht="36" customHeight="1">
      <c r="A99" s="47" t="s">
        <v>119</v>
      </c>
      <c r="B99" s="47"/>
      <c r="C99" s="47"/>
      <c r="D99" s="47"/>
    </row>
    <row r="100" spans="1:4">
      <c r="A100" s="46"/>
    </row>
    <row r="101" spans="1:4" ht="20">
      <c r="A101" s="21" t="s">
        <v>23</v>
      </c>
    </row>
    <row r="103" spans="1:4">
      <c r="A103" s="4" t="s">
        <v>109</v>
      </c>
      <c r="B103" s="4" t="s">
        <v>5</v>
      </c>
      <c r="C103" s="4" t="s">
        <v>6</v>
      </c>
      <c r="D103" s="4" t="s">
        <v>7</v>
      </c>
    </row>
    <row r="104" spans="1:4" ht="17" thickBot="1">
      <c r="A104" s="4" t="s">
        <v>110</v>
      </c>
      <c r="B104" s="4">
        <v>98</v>
      </c>
      <c r="C104" s="6">
        <v>4.1666666666666664E-2</v>
      </c>
      <c r="D104" s="4">
        <v>1</v>
      </c>
    </row>
    <row r="105" spans="1:4">
      <c r="A105" s="16" t="s">
        <v>111</v>
      </c>
      <c r="B105" s="15">
        <v>98</v>
      </c>
      <c r="C105" s="14">
        <v>6.9444444444444441E-3</v>
      </c>
      <c r="D105" s="7">
        <v>35</v>
      </c>
    </row>
    <row r="106" spans="1:4">
      <c r="A106" s="13" t="s">
        <v>112</v>
      </c>
      <c r="B106" s="12">
        <v>68</v>
      </c>
      <c r="C106" s="11">
        <v>6.9444444444444441E-3</v>
      </c>
      <c r="D106" s="7"/>
    </row>
    <row r="107" spans="1:4" ht="17" thickBot="1">
      <c r="A107" s="10" t="s">
        <v>113</v>
      </c>
      <c r="B107" s="9">
        <v>72</v>
      </c>
      <c r="C107" s="8">
        <v>5.6250000000000001E-2</v>
      </c>
      <c r="D107" s="7"/>
    </row>
    <row r="108" spans="1:4">
      <c r="A108" s="4" t="s">
        <v>114</v>
      </c>
      <c r="B108" s="4">
        <v>72</v>
      </c>
      <c r="C108" s="6">
        <v>0.41666666666666669</v>
      </c>
      <c r="D108" s="4">
        <v>1</v>
      </c>
    </row>
    <row r="109" spans="1:4" ht="34">
      <c r="A109" s="42" t="s">
        <v>115</v>
      </c>
      <c r="C109" s="5" t="s">
        <v>8</v>
      </c>
      <c r="D109" s="4">
        <v>1</v>
      </c>
    </row>
    <row r="110" spans="1:4" ht="17">
      <c r="A110" s="43" t="s">
        <v>103</v>
      </c>
    </row>
    <row r="111" spans="1:4">
      <c r="B111" s="6"/>
    </row>
  </sheetData>
  <mergeCells count="4">
    <mergeCell ref="D105:D107"/>
    <mergeCell ref="A96:C96"/>
    <mergeCell ref="A95:C95"/>
    <mergeCell ref="A99:D99"/>
  </mergeCells>
  <hyperlinks>
    <hyperlink ref="A110" r:id="rId1" xr:uid="{3B12442F-A569-A84A-8659-E5FA2433B86A}"/>
    <hyperlink ref="A98" r:id="rId2" xr:uid="{75E29C43-793B-344C-840C-62501BA89732}"/>
    <hyperlink ref="A99" r:id="rId3" location="general-considerations-for-pcr-optimization-6f575242-fe99-4fcb-88c5-b205ad7becc7  " xr:uid="{8DE7EE1C-98BB-D24B-9B74-EA256072352B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47BB-C9AB-E84E-9EB0-4783FAB983DB}">
  <sheetPr codeName="Sheet10">
    <pageSetUpPr fitToPage="1"/>
  </sheetPr>
  <dimension ref="A1:H60"/>
  <sheetViews>
    <sheetView zoomScale="75" workbookViewId="0">
      <selection activeCell="I32" sqref="I32"/>
    </sheetView>
  </sheetViews>
  <sheetFormatPr baseColWidth="10" defaultRowHeight="16"/>
  <cols>
    <col min="1" max="1" width="55.7109375" customWidth="1"/>
    <col min="2" max="2" width="8.7109375" customWidth="1"/>
    <col min="6" max="6" width="19.5703125" customWidth="1"/>
  </cols>
  <sheetData>
    <row r="1" spans="1:8">
      <c r="A1" t="s">
        <v>84</v>
      </c>
    </row>
    <row r="2" spans="1:8">
      <c r="A2" t="s">
        <v>156</v>
      </c>
    </row>
    <row r="3" spans="1:8" ht="18">
      <c r="A3" s="33" t="s">
        <v>83</v>
      </c>
    </row>
    <row r="5" spans="1:8" ht="18">
      <c r="A5" s="33" t="s">
        <v>64</v>
      </c>
    </row>
    <row r="6" spans="1:8">
      <c r="A6" s="1"/>
    </row>
    <row r="7" spans="1:8" ht="18">
      <c r="A7" s="33" t="s">
        <v>66</v>
      </c>
    </row>
    <row r="8" spans="1:8" ht="36" customHeight="1">
      <c r="A8" s="37" t="s">
        <v>106</v>
      </c>
      <c r="B8" s="37"/>
      <c r="C8" s="37"/>
      <c r="D8" s="37"/>
    </row>
    <row r="10" spans="1:8" ht="18">
      <c r="A10" s="33" t="s">
        <v>65</v>
      </c>
    </row>
    <row r="11" spans="1:8">
      <c r="A11" t="s">
        <v>56</v>
      </c>
    </row>
    <row r="13" spans="1:8" ht="18">
      <c r="A13" s="33" t="s">
        <v>70</v>
      </c>
      <c r="F13" s="3"/>
      <c r="H13" s="3"/>
    </row>
    <row r="14" spans="1:8">
      <c r="F14" s="3"/>
      <c r="H14" s="3"/>
    </row>
    <row r="15" spans="1:8" ht="18">
      <c r="A15" s="33" t="s">
        <v>71</v>
      </c>
      <c r="F15" s="3"/>
      <c r="H15" s="3"/>
    </row>
    <row r="16" spans="1:8" ht="23" customHeight="1">
      <c r="A16" t="s">
        <v>60</v>
      </c>
    </row>
    <row r="17" spans="1:5">
      <c r="A17" t="s">
        <v>69</v>
      </c>
    </row>
    <row r="19" spans="1:5">
      <c r="A19" s="25" t="s">
        <v>12</v>
      </c>
      <c r="B19" s="26"/>
    </row>
    <row r="20" spans="1:5" ht="17">
      <c r="A20" s="27" t="s">
        <v>68</v>
      </c>
      <c r="B20" s="28">
        <v>2.5</v>
      </c>
    </row>
    <row r="21" spans="1:5" ht="17">
      <c r="A21" s="29" t="s">
        <v>61</v>
      </c>
      <c r="B21" s="28">
        <v>1</v>
      </c>
    </row>
    <row r="22" spans="1:5" ht="17">
      <c r="A22" s="29" t="s">
        <v>11</v>
      </c>
      <c r="B22" s="28">
        <v>20</v>
      </c>
    </row>
    <row r="23" spans="1:5" ht="17">
      <c r="A23" s="29" t="s">
        <v>52</v>
      </c>
      <c r="B23" s="30">
        <f>SUM(B20:B22)</f>
        <v>23.5</v>
      </c>
    </row>
    <row r="24" spans="1:5">
      <c r="A24" s="2"/>
    </row>
    <row r="25" spans="1:5">
      <c r="A25" t="s">
        <v>57</v>
      </c>
    </row>
    <row r="26" spans="1:5">
      <c r="A26" t="s">
        <v>58</v>
      </c>
    </row>
    <row r="27" spans="1:5">
      <c r="A27" s="34" t="s">
        <v>155</v>
      </c>
    </row>
    <row r="28" spans="1:5">
      <c r="A28" t="s">
        <v>59</v>
      </c>
    </row>
    <row r="30" spans="1:5" ht="18">
      <c r="A30" s="33" t="s">
        <v>72</v>
      </c>
    </row>
    <row r="31" spans="1:5">
      <c r="A31" t="s">
        <v>74</v>
      </c>
      <c r="E31" s="3"/>
    </row>
    <row r="32" spans="1:5">
      <c r="A32" t="s">
        <v>67</v>
      </c>
      <c r="E32" s="3"/>
    </row>
    <row r="33" spans="1:5">
      <c r="E33" s="3"/>
    </row>
    <row r="34" spans="1:5">
      <c r="A34" t="s">
        <v>49</v>
      </c>
      <c r="B34" s="36">
        <v>2.7</v>
      </c>
      <c r="E34" s="3"/>
    </row>
    <row r="35" spans="1:5">
      <c r="A35" t="s">
        <v>51</v>
      </c>
      <c r="B35" s="36">
        <v>2.2000000000000002</v>
      </c>
      <c r="E35" s="3"/>
    </row>
    <row r="37" spans="1:5">
      <c r="A37" t="s">
        <v>50</v>
      </c>
      <c r="B37" s="3">
        <f>B34/B35</f>
        <v>1.2272727272727273</v>
      </c>
    </row>
    <row r="39" spans="1:5">
      <c r="A39" t="s">
        <v>15</v>
      </c>
      <c r="B39" s="36">
        <v>200</v>
      </c>
    </row>
    <row r="40" spans="1:5">
      <c r="A40" t="s">
        <v>15</v>
      </c>
      <c r="B40" s="32">
        <f>B39/1.2</f>
        <v>166.66666666666669</v>
      </c>
    </row>
    <row r="42" spans="1:5">
      <c r="A42" s="1" t="s">
        <v>55</v>
      </c>
      <c r="B42" s="1" t="s">
        <v>16</v>
      </c>
      <c r="C42" s="1" t="s">
        <v>54</v>
      </c>
      <c r="D42" s="3"/>
    </row>
    <row r="43" spans="1:5">
      <c r="A43" t="s">
        <v>53</v>
      </c>
      <c r="B43" s="36">
        <v>75.2</v>
      </c>
      <c r="C43" s="3">
        <f>$B$39/B43</f>
        <v>2.6595744680851063</v>
      </c>
      <c r="D43" s="3"/>
    </row>
    <row r="44" spans="1:5">
      <c r="A44" t="s">
        <v>13</v>
      </c>
      <c r="B44" s="36">
        <v>65.8</v>
      </c>
      <c r="C44" s="3">
        <f>$B$40/B44</f>
        <v>2.5329280648429591</v>
      </c>
      <c r="D44" s="3"/>
    </row>
    <row r="45" spans="1:5">
      <c r="A45" t="s">
        <v>75</v>
      </c>
      <c r="C45" s="3">
        <f>10-SUM(C43:C44)</f>
        <v>4.8074974670719346</v>
      </c>
      <c r="D45" s="3"/>
    </row>
    <row r="46" spans="1:5">
      <c r="D46" s="3"/>
    </row>
    <row r="47" spans="1:5">
      <c r="A47" t="s">
        <v>73</v>
      </c>
    </row>
    <row r="49" spans="1:1" ht="18">
      <c r="A49" s="33" t="s">
        <v>76</v>
      </c>
    </row>
    <row r="50" spans="1:1">
      <c r="A50" t="s">
        <v>78</v>
      </c>
    </row>
    <row r="52" spans="1:1" ht="18">
      <c r="A52" s="33" t="s">
        <v>77</v>
      </c>
    </row>
    <row r="55" spans="1:1" ht="18">
      <c r="A55" s="33" t="s">
        <v>79</v>
      </c>
    </row>
    <row r="56" spans="1:1">
      <c r="A56" t="s">
        <v>80</v>
      </c>
    </row>
    <row r="59" spans="1:1">
      <c r="A59" t="s">
        <v>81</v>
      </c>
    </row>
    <row r="60" spans="1:1">
      <c r="A60" s="35" t="s">
        <v>82</v>
      </c>
    </row>
  </sheetData>
  <mergeCells count="1">
    <mergeCell ref="A8:D8"/>
  </mergeCells>
  <phoneticPr fontId="5" type="noConversion"/>
  <hyperlinks>
    <hyperlink ref="A60" r:id="rId1" xr:uid="{E856A810-44F1-B64C-B222-73D1EC3FFFA2}"/>
  </hyperlinks>
  <pageMargins left="0.7" right="0.7" top="0.75" bottom="0.75" header="0.3" footer="0.3"/>
  <pageSetup scale="8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3204A-1F15-914B-8870-2C99374B652B}">
  <dimension ref="A1:B46"/>
  <sheetViews>
    <sheetView workbookViewId="0">
      <selection activeCell="I5" sqref="I5"/>
    </sheetView>
  </sheetViews>
  <sheetFormatPr baseColWidth="10" defaultRowHeight="16"/>
  <cols>
    <col min="1" max="16384" width="10.7109375" style="26"/>
  </cols>
  <sheetData>
    <row r="1" spans="1:2" ht="18">
      <c r="A1" s="57" t="s">
        <v>142</v>
      </c>
    </row>
    <row r="3" spans="1:2" ht="17">
      <c r="A3" s="54" t="s">
        <v>143</v>
      </c>
    </row>
    <row r="4" spans="1:2">
      <c r="A4" s="50" t="s">
        <v>145</v>
      </c>
      <c r="B4" s="51" t="s">
        <v>126</v>
      </c>
    </row>
    <row r="5" spans="1:2">
      <c r="A5" s="26" t="s">
        <v>121</v>
      </c>
      <c r="B5" s="51" t="s">
        <v>127</v>
      </c>
    </row>
    <row r="7" spans="1:2" ht="17">
      <c r="A7" s="54" t="s">
        <v>141</v>
      </c>
    </row>
    <row r="8" spans="1:2">
      <c r="A8" s="50" t="s">
        <v>145</v>
      </c>
      <c r="B8" s="51" t="s">
        <v>124</v>
      </c>
    </row>
    <row r="9" spans="1:2">
      <c r="A9" s="26" t="s">
        <v>121</v>
      </c>
      <c r="B9" s="51" t="s">
        <v>125</v>
      </c>
    </row>
    <row r="10" spans="1:2">
      <c r="A10" s="52"/>
    </row>
    <row r="11" spans="1:2" ht="17">
      <c r="A11" s="54" t="s">
        <v>140</v>
      </c>
    </row>
    <row r="12" spans="1:2">
      <c r="A12" s="50" t="s">
        <v>145</v>
      </c>
      <c r="B12" s="51" t="s">
        <v>122</v>
      </c>
    </row>
    <row r="13" spans="1:2">
      <c r="A13" s="26" t="s">
        <v>121</v>
      </c>
      <c r="B13" s="51" t="s">
        <v>123</v>
      </c>
    </row>
    <row r="15" spans="1:2" ht="17">
      <c r="A15" s="54" t="s">
        <v>129</v>
      </c>
    </row>
    <row r="16" spans="1:2">
      <c r="A16" s="50" t="s">
        <v>145</v>
      </c>
      <c r="B16" s="51" t="s">
        <v>118</v>
      </c>
    </row>
    <row r="17" spans="1:2">
      <c r="A17" s="26" t="s">
        <v>121</v>
      </c>
      <c r="B17" s="51" t="s">
        <v>128</v>
      </c>
    </row>
    <row r="19" spans="1:2">
      <c r="A19" s="55" t="s">
        <v>130</v>
      </c>
    </row>
    <row r="20" spans="1:2">
      <c r="B20" s="51" t="s">
        <v>131</v>
      </c>
    </row>
    <row r="22" spans="1:2">
      <c r="A22" s="55" t="s">
        <v>144</v>
      </c>
    </row>
    <row r="23" spans="1:2">
      <c r="A23" s="50" t="s">
        <v>145</v>
      </c>
      <c r="B23" s="51" t="s">
        <v>132</v>
      </c>
    </row>
    <row r="24" spans="1:2">
      <c r="A24" s="26" t="s">
        <v>121</v>
      </c>
      <c r="B24" s="51" t="s">
        <v>133</v>
      </c>
    </row>
    <row r="25" spans="1:2">
      <c r="B25" s="51"/>
    </row>
    <row r="26" spans="1:2">
      <c r="A26" s="55" t="s">
        <v>137</v>
      </c>
    </row>
    <row r="27" spans="1:2">
      <c r="A27" s="50" t="s">
        <v>145</v>
      </c>
      <c r="B27" s="51" t="s">
        <v>134</v>
      </c>
    </row>
    <row r="28" spans="1:2">
      <c r="A28" s="26" t="s">
        <v>121</v>
      </c>
      <c r="B28" s="51" t="s">
        <v>135</v>
      </c>
    </row>
    <row r="30" spans="1:2">
      <c r="A30" s="55" t="s">
        <v>136</v>
      </c>
    </row>
    <row r="31" spans="1:2">
      <c r="A31" s="50" t="s">
        <v>145</v>
      </c>
      <c r="B31" s="51" t="s">
        <v>138</v>
      </c>
    </row>
    <row r="32" spans="1:2">
      <c r="A32" s="26" t="s">
        <v>121</v>
      </c>
      <c r="B32" s="51" t="s">
        <v>139</v>
      </c>
    </row>
    <row r="34" spans="1:1" ht="18">
      <c r="A34" s="56" t="s">
        <v>146</v>
      </c>
    </row>
    <row r="36" spans="1:1">
      <c r="A36" s="55" t="s">
        <v>147</v>
      </c>
    </row>
    <row r="37" spans="1:1">
      <c r="A37" s="53" t="s">
        <v>148</v>
      </c>
    </row>
    <row r="39" spans="1:1">
      <c r="A39" s="55" t="s">
        <v>149</v>
      </c>
    </row>
    <row r="40" spans="1:1">
      <c r="A40" s="53" t="s">
        <v>150</v>
      </c>
    </row>
    <row r="42" spans="1:1">
      <c r="A42" s="55" t="s">
        <v>151</v>
      </c>
    </row>
    <row r="43" spans="1:1">
      <c r="A43" s="53" t="s">
        <v>152</v>
      </c>
    </row>
    <row r="45" spans="1:1">
      <c r="A45" s="55" t="s">
        <v>153</v>
      </c>
    </row>
    <row r="46" spans="1:1">
      <c r="A46" s="49" t="s">
        <v>154</v>
      </c>
    </row>
  </sheetData>
  <hyperlinks>
    <hyperlink ref="A37" r:id="rId1" display="https://doi.org/10.1007/978-1-61779-564-0_5" xr:uid="{21D2CE65-16F8-1B41-AC6B-15A58F0BA642}"/>
    <hyperlink ref="A40" r:id="rId2" display="https://blog.addgene.org/plasmids-101-sequence-and-ligation-independent-cloning" xr:uid="{664089AA-EB71-F143-8E87-8EDFD8F46EC7}"/>
    <hyperlink ref="A43" r:id="rId3" display="https://j5.jbei.org/j5manual/pages/22.html" xr:uid="{B0DE8490-689C-7249-8204-B949DC5C60D4}"/>
    <hyperlink ref="A46" r:id="rId4" location="general-considerations-for-pcr-optimization-6f575242-fe99-4fcb-88c5-b205ad7becc7     " xr:uid="{954D2FAD-33C1-8E4A-8AA7-9B21C86010D5}"/>
    <hyperlink ref="B12" r:id="rId5" xr:uid="{137000A2-B528-BA48-B96D-DB83FEE3E7A6}"/>
    <hyperlink ref="B13" r:id="rId6" xr:uid="{DDBC4A80-A385-3047-A9E3-28141BC1AA63}"/>
    <hyperlink ref="B8" r:id="rId7" xr:uid="{0A447CBC-F5E3-0D42-B553-4EAA9899F951}"/>
    <hyperlink ref="B9" r:id="rId8" xr:uid="{A021E681-2DBC-CA46-BCC6-38F266704295}"/>
    <hyperlink ref="B4" r:id="rId9" xr:uid="{285FFC20-D17D-E34B-988E-4F9EB1770C2F}"/>
    <hyperlink ref="B5" r:id="rId10" xr:uid="{A2D7F45E-F85B-E044-BA40-038BD717106B}"/>
    <hyperlink ref="B17" r:id="rId11" xr:uid="{A3D75813-F088-F643-95E4-2A58B490E208}"/>
    <hyperlink ref="B16" r:id="rId12" xr:uid="{92EC67ED-AA94-A840-BE9E-8BCDAA39FC69}"/>
    <hyperlink ref="B20" r:id="rId13" xr:uid="{B9A9F126-333C-BB46-A8F6-A788D2C50739}"/>
    <hyperlink ref="B23" r:id="rId14" xr:uid="{0835CF05-4203-904B-A2F4-80DD6011D9A2}"/>
    <hyperlink ref="B24" r:id="rId15" xr:uid="{8DC55C46-AF97-8E44-846B-84AC0994D403}"/>
    <hyperlink ref="B27" r:id="rId16" xr:uid="{EAE5F16C-B29B-834E-ACDE-75BFDEDBF541}"/>
    <hyperlink ref="B28" r:id="rId17" xr:uid="{BDA27BD2-0D2E-DC4E-9D1C-6E34DC2978AC}"/>
    <hyperlink ref="B31" r:id="rId18" xr:uid="{95A5E74B-CEB2-E243-A9B4-CEB570910D39}"/>
    <hyperlink ref="B32" r:id="rId19" xr:uid="{B48C7D53-AC40-8849-912F-0166F2E30AE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AF29-2E85-F146-A888-311749712253}">
  <dimension ref="A1"/>
  <sheetViews>
    <sheetView zoomScale="75" workbookViewId="0">
      <selection activeCell="J59" sqref="J59"/>
    </sheetView>
  </sheetViews>
  <sheetFormatPr baseColWidth="10" defaultRowHeight="16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PCR_Calculations</vt:lpstr>
      <vt:lpstr>SLIC_Calculations</vt:lpstr>
      <vt:lpstr>Resources</vt:lpstr>
      <vt:lpstr>Graphics</vt:lpstr>
      <vt:lpstr>SLIC_Calculations!Print_Area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Brianna Bibel</dc:creator>
  <cp:lastModifiedBy>Bibel, Bri</cp:lastModifiedBy>
  <cp:lastPrinted>2023-07-04T13:10:53Z</cp:lastPrinted>
  <dcterms:created xsi:type="dcterms:W3CDTF">2023-04-26T01:45:17Z</dcterms:created>
  <dcterms:modified xsi:type="dcterms:W3CDTF">2025-07-10T21:07:40Z</dcterms:modified>
</cp:coreProperties>
</file>